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585" windowWidth="22995" windowHeight="9495"/>
  </bookViews>
  <sheets>
    <sheet name="лист1" sheetId="2" r:id="rId1"/>
    <sheet name="Лист3" sheetId="3" r:id="rId2"/>
  </sheets>
  <definedNames>
    <definedName name="_xlnm.Print_Area" localSheetId="0">лист1!$A$1:$I$43</definedName>
  </definedNames>
  <calcPr calcId="145621"/>
</workbook>
</file>

<file path=xl/calcChain.xml><?xml version="1.0" encoding="utf-8"?>
<calcChain xmlns="http://schemas.openxmlformats.org/spreadsheetml/2006/main">
  <c r="E24" i="2" l="1"/>
  <c r="G24" i="2"/>
  <c r="F24" i="2"/>
  <c r="K25" i="2"/>
  <c r="H21" i="2"/>
  <c r="H22" i="2"/>
  <c r="H23" i="2"/>
  <c r="F26" i="2"/>
  <c r="G26" i="2"/>
  <c r="E26" i="2"/>
  <c r="E12" i="2" l="1"/>
  <c r="F14" i="2" l="1"/>
  <c r="G14" i="2"/>
  <c r="E14" i="2"/>
  <c r="E16" i="2" l="1"/>
  <c r="F35" i="2" l="1"/>
  <c r="G35" i="2"/>
  <c r="E35" i="2"/>
  <c r="E33" i="2"/>
  <c r="G33" i="2"/>
  <c r="F33" i="2"/>
  <c r="F29" i="2"/>
  <c r="G29" i="2"/>
  <c r="E29" i="2"/>
  <c r="E20" i="2" l="1"/>
  <c r="F6" i="2" l="1"/>
  <c r="F37" i="2"/>
  <c r="G37" i="2"/>
  <c r="H37" i="2" l="1"/>
  <c r="H30" i="2" l="1"/>
  <c r="H29" i="2" l="1"/>
  <c r="F20" i="2" l="1"/>
  <c r="G20" i="2" l="1"/>
  <c r="H20" i="2" s="1"/>
  <c r="E18" i="2" l="1"/>
  <c r="F18" i="2"/>
  <c r="G18" i="2"/>
  <c r="G31" i="2" l="1"/>
  <c r="F31" i="2"/>
  <c r="H17" i="2" l="1"/>
  <c r="H13" i="2"/>
  <c r="H9" i="2"/>
  <c r="H7" i="2"/>
  <c r="E31" i="2"/>
  <c r="E39" i="2"/>
  <c r="E10" i="2"/>
  <c r="E8" i="2"/>
  <c r="E6" i="2"/>
  <c r="E41" i="2" l="1"/>
  <c r="F8" i="2"/>
  <c r="G39" i="2" l="1"/>
  <c r="G16" i="2"/>
  <c r="H16" i="2" s="1"/>
  <c r="G12" i="2"/>
  <c r="H12" i="2" s="1"/>
  <c r="G10" i="2"/>
  <c r="G8" i="2"/>
  <c r="H8" i="2" s="1"/>
  <c r="G6" i="2"/>
  <c r="G41" i="2" l="1"/>
  <c r="H41" i="2" s="1"/>
  <c r="H6" i="2"/>
  <c r="F39" i="2"/>
  <c r="F16" i="2"/>
  <c r="F12" i="2"/>
  <c r="F10" i="2"/>
  <c r="F41" i="2" l="1"/>
</calcChain>
</file>

<file path=xl/sharedStrings.xml><?xml version="1.0" encoding="utf-8"?>
<sst xmlns="http://schemas.openxmlformats.org/spreadsheetml/2006/main" count="86" uniqueCount="71">
  <si>
    <t>тысяч рублей</t>
  </si>
  <si>
    <t>Наименование программы</t>
  </si>
  <si>
    <t>7.</t>
  </si>
  <si>
    <t>№    п/п</t>
  </si>
  <si>
    <t>1.</t>
  </si>
  <si>
    <t>2.</t>
  </si>
  <si>
    <t>3.</t>
  </si>
  <si>
    <t>4.</t>
  </si>
  <si>
    <t>5.</t>
  </si>
  <si>
    <t>6.</t>
  </si>
  <si>
    <t>8.</t>
  </si>
  <si>
    <t>9.</t>
  </si>
  <si>
    <t>10.</t>
  </si>
  <si>
    <t>11.</t>
  </si>
  <si>
    <t>12.</t>
  </si>
  <si>
    <t>Код ведомства</t>
  </si>
  <si>
    <t>13.</t>
  </si>
  <si>
    <t>Всего</t>
  </si>
  <si>
    <t>целевая статья</t>
  </si>
  <si>
    <t>6200000000</t>
  </si>
  <si>
    <t>6Г00000000</t>
  </si>
  <si>
    <t>6Д00000000</t>
  </si>
  <si>
    <t>6П00000000</t>
  </si>
  <si>
    <t>6Ф00000000</t>
  </si>
  <si>
    <t>6300000000</t>
  </si>
  <si>
    <t>6400000000</t>
  </si>
  <si>
    <t>6500000000</t>
  </si>
  <si>
    <t>6600000000</t>
  </si>
  <si>
    <t>Процент исполнения к первоначальному плану</t>
  </si>
  <si>
    <t>причины отклонений</t>
  </si>
  <si>
    <t>6С00000000</t>
  </si>
  <si>
    <t>14.</t>
  </si>
  <si>
    <t>Управление  культуры администрации муниципального образования "Гиагинский район"</t>
  </si>
  <si>
    <t>Управление образования администрации муниципального образования"Гиагинский район"</t>
  </si>
  <si>
    <t>15.</t>
  </si>
  <si>
    <t>16.</t>
  </si>
  <si>
    <t>Приобретение оргтехники</t>
  </si>
  <si>
    <t>Увеличены лимиты на основании уведомлений Министерства строительства, транспорта и дорожного хозяйства РА (реализация мероприятий по обеспечению жильем молодых семей)</t>
  </si>
  <si>
    <t>6Ч00000000</t>
  </si>
  <si>
    <t>на выплату возмещения за жилое помещение подлежащему изъятию в связи с изъятием земельного участка для муниципальных нужд (признание дома аварийным и подлежащим сносу)</t>
  </si>
  <si>
    <t>Управление образования администрации муниципального образования "Шовгеновский район"</t>
  </si>
  <si>
    <t>Управление культуры  администрации муниципального образования «Шовгеновский район»</t>
  </si>
  <si>
    <t>Администрация муниципального образования «Шовгеновский район»</t>
  </si>
  <si>
    <t>Муниципальная программа "Переселение граждан из аварийного жилищного фонда" на 2023-2027 годы</t>
  </si>
  <si>
    <t>6Ж00000000</t>
  </si>
  <si>
    <t xml:space="preserve">Муниципальная программа "Формирование современной городской среды на 2018-2024 годы" муниципального образования  "Шовгеновский район" </t>
  </si>
  <si>
    <t>6Ш00000000</t>
  </si>
  <si>
    <t>6Э00000000</t>
  </si>
  <si>
    <t>6Я00000000</t>
  </si>
  <si>
    <t>Предоставление субсидий местным бюджетам на развитие сети учреждений «Культурно – досугового типа», на ремонт зданий, помещений муниципальных учреждений культуры (ремонт здания музея),увеличение МРОТ  с 01.06.2023 г</t>
  </si>
  <si>
    <t>денежное поощрение  победителям соревнований</t>
  </si>
  <si>
    <t>Муниципальная программа "Развитие культуры" муниципального управления культуры муниципального образования "Шовгеновский район"  на 2024-2027 годы</t>
  </si>
  <si>
    <t>Муниципальная программа "Развитие образования  в муниципальном образовании «Шовгеновский район» на 2023-2027 годы</t>
  </si>
  <si>
    <t>Муниципальная программа "Развитие физической культуры и спорта и реализация молодежной политики в МО "Шовгеновский район" на 2014-2025 годы</t>
  </si>
  <si>
    <t>Муниципальная программа "Социальная поддержка населения муниципального образования "Шовгеновский район" на 2014-2026годы"</t>
  </si>
  <si>
    <t>Муниципальная программа "Поддержка и развитие средств массовой информации в муниципальном образовании "Шовгеновский район" на 2014-2027 годы"</t>
  </si>
  <si>
    <t>Муниципальная программа   "Обеспечение безопасности дорожного движения в муниципальном образовании "Шовгеновский район" на 2022-2028 годы"</t>
  </si>
  <si>
    <t>Муниципальная программа     "Обеспечение жильем молодых семей" на 2020-2026 годы</t>
  </si>
  <si>
    <t>Муниципальная программа "Профилактика правонарушений и преступлений среди несовершеннолетних лиц муниципального образования "Шовгеновский район"на 2016-2026 годы"Вместе-ради детей"</t>
  </si>
  <si>
    <t>Муниципальная программа "Обеспечение инженерной инфраструктурой земельных участковна 2014-2017 годы и на период до 2024 года в МО "Шовгеновский район""</t>
  </si>
  <si>
    <t>Муниципальная программа по противодействию коррупции в муниципальном образовании "Шовгеновский район" на 2022-2028 годы"</t>
  </si>
  <si>
    <t>Муниципальная программа "Профилактика правонарушений в муниципальном образовании "Шовгеновский район" на 2022-2028 годы"</t>
  </si>
  <si>
    <t>Муниципальная программа  "Противодействие злоупотреблению наркотическам и их незаконному обороту в муниципальном образовании "Шовгеновский район" на 2022-2028 годы"</t>
  </si>
  <si>
    <t>Муниципальная целевая программа «Энергосбережение и повышение энергетической эффективности в муниципальном образовании «Шовгеновский район» на 2022-2027 годы»</t>
  </si>
  <si>
    <t>Муниципальная программа "По противодействию терроризму и экстремистской деятельности в муниципальном образовании "Шовгеновский район" на 2022-2026 годы"</t>
  </si>
  <si>
    <t>6М00000000</t>
  </si>
  <si>
    <t>Сведения о реализации муниципальных программ муниципального образования "Шовгеновский район" за 2024 год</t>
  </si>
  <si>
    <t>Увеличение образовательной субвенции на обеспечение государственной гарантии реализации прав на получение общедоступного бесплатного дошкольного начального, среднего образования в муниципальных дошкольных и общеобразовательных организациях, питание учащихся за счет местного бюджета, увеличение МРОТ  с 01.06.2024 г.</t>
  </si>
  <si>
    <t>Первоначальный план на 2024 г.</t>
  </si>
  <si>
    <t>Уточненный план на 2024 г.</t>
  </si>
  <si>
    <t>Фактическое исполнение за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</si>
</sst>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0000"/>
  </numFmts>
  <fonts count="13" x14ac:knownFonts="1">
    <font>
      <sz val="11"/>
      <color theme="1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0" tint="-0.34998626667073579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4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Fill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0" fontId="5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vertical="center" wrapText="1"/>
    </xf>
    <xf numFmtId="165" fontId="6" fillId="2" borderId="4" xfId="0" applyNumberFormat="1" applyFont="1" applyFill="1" applyBorder="1" applyAlignment="1">
      <alignment horizontal="right" vertical="center"/>
    </xf>
    <xf numFmtId="165" fontId="6" fillId="2" borderId="1" xfId="0" applyNumberFormat="1" applyFont="1" applyFill="1" applyBorder="1" applyAlignment="1">
      <alignment horizontal="right" vertical="center"/>
    </xf>
    <xf numFmtId="164" fontId="12" fillId="0" borderId="1" xfId="0" applyNumberFormat="1" applyFont="1" applyFill="1" applyBorder="1" applyAlignment="1">
      <alignment horizontal="left" vertical="top" wrapText="1"/>
    </xf>
    <xf numFmtId="164" fontId="11" fillId="2" borderId="1" xfId="0" applyNumberFormat="1" applyFont="1" applyFill="1" applyBorder="1" applyAlignment="1">
      <alignment horizontal="left" vertical="center"/>
    </xf>
    <xf numFmtId="0" fontId="0" fillId="0" borderId="0" xfId="0" applyAlignment="1">
      <alignment horizontal="right"/>
    </xf>
    <xf numFmtId="0" fontId="4" fillId="0" borderId="0" xfId="0" applyFont="1" applyBorder="1" applyAlignment="1">
      <alignment horizontal="right" vertical="center" wrapText="1"/>
    </xf>
    <xf numFmtId="164" fontId="12" fillId="0" borderId="3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5" fontId="1" fillId="0" borderId="4" xfId="0" applyNumberFormat="1" applyFont="1" applyFill="1" applyBorder="1" applyAlignment="1">
      <alignment horizontal="right" vertical="center" wrapText="1"/>
    </xf>
    <xf numFmtId="165" fontId="9" fillId="0" borderId="4" xfId="0" applyNumberFormat="1" applyFont="1" applyFill="1" applyBorder="1" applyAlignment="1">
      <alignment horizontal="right" vertical="center" wrapText="1"/>
    </xf>
    <xf numFmtId="165" fontId="9" fillId="0" borderId="1" xfId="0" applyNumberFormat="1" applyFont="1" applyFill="1" applyBorder="1" applyAlignment="1">
      <alignment horizontal="right" vertical="center" wrapText="1"/>
    </xf>
    <xf numFmtId="165" fontId="4" fillId="0" borderId="1" xfId="0" applyNumberFormat="1" applyFont="1" applyFill="1" applyBorder="1" applyAlignment="1">
      <alignment horizontal="right" vertical="center"/>
    </xf>
    <xf numFmtId="165" fontId="6" fillId="0" borderId="1" xfId="0" applyNumberFormat="1" applyFont="1" applyFill="1" applyBorder="1" applyAlignment="1">
      <alignment horizontal="right" vertical="center"/>
    </xf>
    <xf numFmtId="164" fontId="12" fillId="0" borderId="1" xfId="0" applyNumberFormat="1" applyFont="1" applyFill="1" applyBorder="1" applyAlignment="1">
      <alignment horizontal="left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165" fontId="6" fillId="0" borderId="4" xfId="0" applyNumberFormat="1" applyFont="1" applyFill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left" vertical="center"/>
    </xf>
    <xf numFmtId="165" fontId="12" fillId="0" borderId="1" xfId="0" applyNumberFormat="1" applyFont="1" applyFill="1" applyBorder="1" applyAlignment="1">
      <alignment horizontal="right" vertical="center"/>
    </xf>
    <xf numFmtId="49" fontId="8" fillId="0" borderId="1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center"/>
    </xf>
    <xf numFmtId="165" fontId="1" fillId="0" borderId="4" xfId="0" applyNumberFormat="1" applyFont="1" applyFill="1" applyBorder="1" applyAlignment="1">
      <alignment horizontal="right" vertical="center"/>
    </xf>
    <xf numFmtId="164" fontId="12" fillId="0" borderId="1" xfId="0" applyNumberFormat="1" applyFont="1" applyFill="1" applyBorder="1" applyAlignment="1">
      <alignment horizontal="left" vertical="center" wrapText="1"/>
    </xf>
    <xf numFmtId="165" fontId="5" fillId="0" borderId="4" xfId="0" applyNumberFormat="1" applyFont="1" applyFill="1" applyBorder="1" applyAlignment="1">
      <alignment horizontal="right" vertical="center"/>
    </xf>
    <xf numFmtId="165" fontId="7" fillId="0" borderId="1" xfId="0" applyNumberFormat="1" applyFont="1" applyFill="1" applyBorder="1" applyAlignment="1">
      <alignment horizontal="right" vertical="center"/>
    </xf>
    <xf numFmtId="164" fontId="6" fillId="0" borderId="4" xfId="0" applyNumberFormat="1" applyFont="1" applyFill="1" applyBorder="1" applyAlignment="1">
      <alignment horizontal="right" vertical="center" wrapText="1"/>
    </xf>
    <xf numFmtId="164" fontId="7" fillId="0" borderId="3" xfId="0" applyNumberFormat="1" applyFont="1" applyFill="1" applyBorder="1" applyAlignment="1">
      <alignment horizontal="left" vertical="center"/>
    </xf>
    <xf numFmtId="164" fontId="1" fillId="0" borderId="4" xfId="0" applyNumberFormat="1" applyFont="1" applyFill="1" applyBorder="1" applyAlignment="1">
      <alignment horizontal="right" vertical="center"/>
    </xf>
    <xf numFmtId="164" fontId="12" fillId="0" borderId="2" xfId="0" applyNumberFormat="1" applyFont="1" applyFill="1" applyBorder="1" applyAlignment="1">
      <alignment horizontal="left" vertical="center"/>
    </xf>
    <xf numFmtId="164" fontId="12" fillId="0" borderId="2" xfId="0" applyNumberFormat="1" applyFont="1" applyFill="1" applyBorder="1" applyAlignment="1">
      <alignment horizontal="justify" vertical="center"/>
    </xf>
    <xf numFmtId="165" fontId="5" fillId="0" borderId="4" xfId="0" applyNumberFormat="1" applyFont="1" applyFill="1" applyBorder="1" applyAlignment="1">
      <alignment horizontal="right" vertical="center" wrapText="1"/>
    </xf>
    <xf numFmtId="164" fontId="7" fillId="0" borderId="2" xfId="0" applyNumberFormat="1" applyFont="1" applyFill="1" applyBorder="1" applyAlignment="1">
      <alignment horizontal="left" vertical="center"/>
    </xf>
    <xf numFmtId="165" fontId="1" fillId="0" borderId="1" xfId="0" applyNumberFormat="1" applyFont="1" applyFill="1" applyBorder="1" applyAlignment="1">
      <alignment horizontal="right" vertical="center" wrapText="1"/>
    </xf>
    <xf numFmtId="0" fontId="12" fillId="0" borderId="1" xfId="0" applyFont="1" applyFill="1" applyBorder="1" applyAlignment="1">
      <alignment vertical="top" wrapText="1"/>
    </xf>
    <xf numFmtId="165" fontId="6" fillId="0" borderId="4" xfId="0" applyNumberFormat="1" applyFont="1" applyFill="1" applyBorder="1" applyAlignment="1">
      <alignment horizontal="right" vertical="center"/>
    </xf>
    <xf numFmtId="164" fontId="6" fillId="0" borderId="2" xfId="0" applyNumberFormat="1" applyFont="1" applyFill="1" applyBorder="1" applyAlignment="1">
      <alignment horizontal="right" vertical="center"/>
    </xf>
    <xf numFmtId="0" fontId="0" fillId="0" borderId="0" xfId="0" applyFill="1"/>
    <xf numFmtId="164" fontId="7" fillId="0" borderId="8" xfId="0" applyNumberFormat="1" applyFont="1" applyFill="1" applyBorder="1" applyAlignment="1">
      <alignment horizontal="left" vertical="center"/>
    </xf>
    <xf numFmtId="165" fontId="7" fillId="0" borderId="4" xfId="0" applyNumberFormat="1" applyFont="1" applyFill="1" applyBorder="1" applyAlignment="1">
      <alignment horizontal="right" vertical="center" wrapText="1"/>
    </xf>
    <xf numFmtId="164" fontId="1" fillId="0" borderId="4" xfId="0" applyNumberFormat="1" applyFont="1" applyFill="1" applyBorder="1" applyAlignment="1">
      <alignment horizontal="right" vertical="center" wrapText="1"/>
    </xf>
    <xf numFmtId="0" fontId="9" fillId="0" borderId="1" xfId="0" applyFont="1" applyBorder="1" applyAlignment="1">
      <alignment horizontal="left" vertical="top" wrapText="1"/>
    </xf>
    <xf numFmtId="0" fontId="12" fillId="2" borderId="1" xfId="0" applyNumberFormat="1" applyFont="1" applyFill="1" applyBorder="1" applyAlignment="1">
      <alignment horizontal="right"/>
    </xf>
    <xf numFmtId="165" fontId="0" fillId="0" borderId="0" xfId="0" applyNumberFormat="1"/>
    <xf numFmtId="0" fontId="5" fillId="0" borderId="4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9" fillId="0" borderId="4" xfId="0" applyFont="1" applyBorder="1" applyAlignment="1">
      <alignment horizontal="left" vertical="top" wrapText="1"/>
    </xf>
    <xf numFmtId="165" fontId="9" fillId="2" borderId="4" xfId="0" applyNumberFormat="1" applyFont="1" applyFill="1" applyBorder="1" applyAlignment="1">
      <alignment horizontal="right" vertical="center" wrapText="1"/>
    </xf>
    <xf numFmtId="164" fontId="12" fillId="2" borderId="1" xfId="0" applyNumberFormat="1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166" fontId="2" fillId="0" borderId="0" xfId="0" applyNumberFormat="1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 vertical="center" wrapText="1"/>
    </xf>
    <xf numFmtId="0" fontId="1" fillId="0" borderId="6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4"/>
  <sheetViews>
    <sheetView tabSelected="1" topLeftCell="A32" zoomScaleNormal="100" workbookViewId="0">
      <selection activeCell="O38" sqref="O38"/>
    </sheetView>
  </sheetViews>
  <sheetFormatPr defaultRowHeight="15" x14ac:dyDescent="0.25"/>
  <cols>
    <col min="1" max="1" width="5.42578125" style="1" customWidth="1"/>
    <col min="2" max="2" width="56.85546875" style="1" customWidth="1"/>
    <col min="3" max="3" width="7" style="1" customWidth="1"/>
    <col min="4" max="4" width="14.5703125" style="1" customWidth="1"/>
    <col min="5" max="5" width="13.7109375" style="20" customWidth="1"/>
    <col min="6" max="6" width="17" style="1" customWidth="1"/>
    <col min="7" max="7" width="13.7109375" style="1" customWidth="1"/>
    <col min="8" max="8" width="17.28515625" style="1" customWidth="1"/>
    <col min="9" max="9" width="52.85546875" style="1" customWidth="1"/>
    <col min="10" max="16384" width="9.140625" style="1"/>
  </cols>
  <sheetData>
    <row r="1" spans="1:11" ht="15.75" customHeight="1" x14ac:dyDescent="0.25">
      <c r="A1" s="2"/>
      <c r="B1" s="2"/>
      <c r="G1" s="77"/>
      <c r="H1" s="77"/>
      <c r="I1" s="77"/>
    </row>
    <row r="2" spans="1:11" ht="30.75" customHeight="1" x14ac:dyDescent="0.25">
      <c r="A2" s="81" t="s">
        <v>66</v>
      </c>
      <c r="B2" s="81"/>
      <c r="C2" s="81"/>
      <c r="D2" s="81"/>
      <c r="E2" s="81"/>
      <c r="F2" s="81"/>
      <c r="G2" s="81"/>
      <c r="H2" s="81"/>
      <c r="I2" s="81"/>
    </row>
    <row r="3" spans="1:11" ht="21" customHeight="1" x14ac:dyDescent="0.25">
      <c r="A3" s="78"/>
      <c r="B3" s="78"/>
      <c r="C3" s="78"/>
      <c r="D3" s="78"/>
      <c r="E3" s="78"/>
      <c r="F3" s="78"/>
      <c r="G3" s="12"/>
      <c r="H3" s="12"/>
      <c r="I3" s="12" t="s">
        <v>0</v>
      </c>
    </row>
    <row r="4" spans="1:11" ht="15.75" customHeight="1" x14ac:dyDescent="0.25">
      <c r="A4" s="82" t="s">
        <v>3</v>
      </c>
      <c r="B4" s="82" t="s">
        <v>1</v>
      </c>
      <c r="C4" s="82" t="s">
        <v>15</v>
      </c>
      <c r="D4" s="82" t="s">
        <v>18</v>
      </c>
      <c r="E4" s="79" t="s">
        <v>68</v>
      </c>
      <c r="F4" s="79" t="s">
        <v>69</v>
      </c>
      <c r="G4" s="79" t="s">
        <v>70</v>
      </c>
      <c r="H4" s="79" t="s">
        <v>28</v>
      </c>
      <c r="I4" s="79" t="s">
        <v>29</v>
      </c>
    </row>
    <row r="5" spans="1:11" ht="69.75" customHeight="1" x14ac:dyDescent="0.25">
      <c r="A5" s="83"/>
      <c r="B5" s="83"/>
      <c r="C5" s="83"/>
      <c r="D5" s="83"/>
      <c r="E5" s="80"/>
      <c r="F5" s="80"/>
      <c r="G5" s="80"/>
      <c r="H5" s="80"/>
      <c r="I5" s="80"/>
    </row>
    <row r="6" spans="1:11" ht="45" customHeight="1" x14ac:dyDescent="0.25">
      <c r="A6" s="9" t="s">
        <v>4</v>
      </c>
      <c r="B6" s="64" t="s">
        <v>52</v>
      </c>
      <c r="C6" s="63"/>
      <c r="D6" s="32" t="s">
        <v>19</v>
      </c>
      <c r="E6" s="53">
        <f>E7</f>
        <v>406588.5</v>
      </c>
      <c r="F6" s="53">
        <f>F7</f>
        <v>508187.5</v>
      </c>
      <c r="G6" s="53">
        <f>G7</f>
        <v>483415</v>
      </c>
      <c r="H6" s="30">
        <f>G6/E6*100</f>
        <v>118.89539423766288</v>
      </c>
      <c r="I6" s="54"/>
      <c r="J6" s="55"/>
      <c r="K6" s="55"/>
    </row>
    <row r="7" spans="1:11" ht="126" customHeight="1" x14ac:dyDescent="0.25">
      <c r="A7" s="3"/>
      <c r="B7" s="23" t="s">
        <v>40</v>
      </c>
      <c r="C7" s="24">
        <v>903</v>
      </c>
      <c r="D7" s="25"/>
      <c r="E7" s="26">
        <v>406588.5</v>
      </c>
      <c r="F7" s="27">
        <v>508187.5</v>
      </c>
      <c r="G7" s="28">
        <v>483415</v>
      </c>
      <c r="H7" s="35">
        <f t="shared" ref="H7:H41" si="0">G7/E7*100</f>
        <v>118.89539423766288</v>
      </c>
      <c r="I7" s="18" t="s">
        <v>67</v>
      </c>
      <c r="J7" s="55"/>
      <c r="K7" s="55"/>
    </row>
    <row r="8" spans="1:11" ht="69.75" customHeight="1" x14ac:dyDescent="0.25">
      <c r="A8" s="9" t="s">
        <v>5</v>
      </c>
      <c r="B8" s="62" t="s">
        <v>51</v>
      </c>
      <c r="C8" s="64"/>
      <c r="D8" s="32" t="s">
        <v>24</v>
      </c>
      <c r="E8" s="33">
        <f>E9</f>
        <v>111086.39999999999</v>
      </c>
      <c r="F8" s="33">
        <f>F9</f>
        <v>133799</v>
      </c>
      <c r="G8" s="33">
        <f>G9</f>
        <v>133679</v>
      </c>
      <c r="H8" s="30">
        <f t="shared" si="0"/>
        <v>120.33786314076251</v>
      </c>
      <c r="I8" s="56"/>
      <c r="J8" s="55"/>
      <c r="K8" s="55"/>
    </row>
    <row r="9" spans="1:11" ht="94.5" customHeight="1" x14ac:dyDescent="0.25">
      <c r="A9" s="3"/>
      <c r="B9" s="59" t="s">
        <v>41</v>
      </c>
      <c r="C9" s="24">
        <v>902</v>
      </c>
      <c r="D9" s="25"/>
      <c r="E9" s="26">
        <v>111086.39999999999</v>
      </c>
      <c r="F9" s="27">
        <v>133799</v>
      </c>
      <c r="G9" s="28">
        <v>133679</v>
      </c>
      <c r="H9" s="35">
        <f t="shared" si="0"/>
        <v>120.33786314076251</v>
      </c>
      <c r="I9" s="18" t="s">
        <v>49</v>
      </c>
      <c r="J9" s="55"/>
      <c r="K9" s="55"/>
    </row>
    <row r="10" spans="1:11" ht="66" customHeight="1" x14ac:dyDescent="0.25">
      <c r="A10" s="9" t="s">
        <v>6</v>
      </c>
      <c r="B10" s="64" t="s">
        <v>53</v>
      </c>
      <c r="C10" s="63"/>
      <c r="D10" s="32" t="s">
        <v>25</v>
      </c>
      <c r="E10" s="33">
        <f>E11</f>
        <v>0</v>
      </c>
      <c r="F10" s="33">
        <f>F11</f>
        <v>52</v>
      </c>
      <c r="G10" s="33">
        <f>G11</f>
        <v>52</v>
      </c>
      <c r="H10" s="43">
        <v>0</v>
      </c>
      <c r="I10" s="45"/>
      <c r="J10" s="55"/>
      <c r="K10" s="55"/>
    </row>
    <row r="11" spans="1:11" ht="33" customHeight="1" x14ac:dyDescent="0.25">
      <c r="A11" s="3"/>
      <c r="B11" s="59" t="s">
        <v>42</v>
      </c>
      <c r="C11" s="24">
        <v>909</v>
      </c>
      <c r="D11" s="25"/>
      <c r="E11" s="26"/>
      <c r="F11" s="27">
        <v>52</v>
      </c>
      <c r="G11" s="28">
        <v>52</v>
      </c>
      <c r="H11" s="35">
        <v>0</v>
      </c>
      <c r="I11" s="69" t="s">
        <v>50</v>
      </c>
      <c r="J11" s="55"/>
      <c r="K11" s="55"/>
    </row>
    <row r="12" spans="1:11" ht="61.5" customHeight="1" x14ac:dyDescent="0.25">
      <c r="A12" s="10" t="s">
        <v>7</v>
      </c>
      <c r="B12" s="64" t="s">
        <v>54</v>
      </c>
      <c r="C12" s="64"/>
      <c r="D12" s="32" t="s">
        <v>26</v>
      </c>
      <c r="E12" s="33">
        <f>E13</f>
        <v>3025.1</v>
      </c>
      <c r="F12" s="33">
        <f>F13</f>
        <v>3753.4</v>
      </c>
      <c r="G12" s="33">
        <f>G13</f>
        <v>3753.4</v>
      </c>
      <c r="H12" s="30">
        <f t="shared" si="0"/>
        <v>124.07523718224192</v>
      </c>
      <c r="I12" s="50"/>
      <c r="J12" s="55"/>
      <c r="K12" s="55"/>
    </row>
    <row r="13" spans="1:11" ht="120" customHeight="1" x14ac:dyDescent="0.25">
      <c r="A13" s="3"/>
      <c r="B13" s="59" t="s">
        <v>42</v>
      </c>
      <c r="C13" s="24">
        <v>909</v>
      </c>
      <c r="D13" s="25"/>
      <c r="E13" s="26">
        <v>3025.1</v>
      </c>
      <c r="F13" s="27">
        <v>3753.4</v>
      </c>
      <c r="G13" s="28">
        <v>3753.4</v>
      </c>
      <c r="H13" s="35">
        <f t="shared" si="0"/>
        <v>124.07523718224192</v>
      </c>
      <c r="I13" s="18"/>
      <c r="J13" s="55"/>
      <c r="K13" s="55"/>
    </row>
    <row r="14" spans="1:11" ht="78" customHeight="1" x14ac:dyDescent="0.25">
      <c r="A14" s="9" t="s">
        <v>8</v>
      </c>
      <c r="B14" s="65" t="s">
        <v>43</v>
      </c>
      <c r="C14" s="65"/>
      <c r="D14" s="32" t="s">
        <v>27</v>
      </c>
      <c r="E14" s="57">
        <f>E15</f>
        <v>0</v>
      </c>
      <c r="F14" s="57">
        <f t="shared" ref="F14:G14" si="1">F15</f>
        <v>49080.3</v>
      </c>
      <c r="G14" s="57">
        <f t="shared" si="1"/>
        <v>46002</v>
      </c>
      <c r="H14" s="30">
        <v>0</v>
      </c>
      <c r="I14" s="48" t="s">
        <v>39</v>
      </c>
      <c r="J14" s="55"/>
      <c r="K14" s="55"/>
    </row>
    <row r="15" spans="1:11" ht="68.25" customHeight="1" x14ac:dyDescent="0.25">
      <c r="A15" s="3"/>
      <c r="B15" s="59" t="s">
        <v>42</v>
      </c>
      <c r="C15" s="24">
        <v>909</v>
      </c>
      <c r="D15" s="25"/>
      <c r="E15" s="58"/>
      <c r="F15" s="27">
        <v>49080.3</v>
      </c>
      <c r="G15" s="28">
        <v>46002</v>
      </c>
      <c r="H15" s="35">
        <v>0</v>
      </c>
      <c r="I15" s="52"/>
      <c r="J15" s="55"/>
      <c r="K15" s="55"/>
    </row>
    <row r="16" spans="1:11" ht="60.75" customHeight="1" x14ac:dyDescent="0.25">
      <c r="A16" s="10" t="s">
        <v>9</v>
      </c>
      <c r="B16" s="64" t="s">
        <v>55</v>
      </c>
      <c r="C16" s="64"/>
      <c r="D16" s="32" t="s">
        <v>20</v>
      </c>
      <c r="E16" s="33">
        <f>E17</f>
        <v>9119</v>
      </c>
      <c r="F16" s="33">
        <f>F17</f>
        <v>10451</v>
      </c>
      <c r="G16" s="33">
        <f>G17</f>
        <v>10451</v>
      </c>
      <c r="H16" s="30">
        <f t="shared" si="0"/>
        <v>114.60686478780569</v>
      </c>
      <c r="I16" s="34"/>
      <c r="J16" s="55"/>
      <c r="K16" s="55"/>
    </row>
    <row r="17" spans="1:11" ht="31.5" x14ac:dyDescent="0.25">
      <c r="A17" s="11"/>
      <c r="B17" s="59" t="s">
        <v>42</v>
      </c>
      <c r="C17" s="24">
        <v>909</v>
      </c>
      <c r="D17" s="25"/>
      <c r="E17" s="26">
        <v>9119</v>
      </c>
      <c r="F17" s="27">
        <v>10451</v>
      </c>
      <c r="G17" s="28">
        <v>10451</v>
      </c>
      <c r="H17" s="35">
        <f t="shared" si="0"/>
        <v>114.60686478780569</v>
      </c>
      <c r="I17" s="18"/>
    </row>
    <row r="18" spans="1:11" ht="63" customHeight="1" x14ac:dyDescent="0.25">
      <c r="A18" s="10" t="s">
        <v>2</v>
      </c>
      <c r="B18" s="64" t="s">
        <v>56</v>
      </c>
      <c r="C18" s="64"/>
      <c r="D18" s="36" t="s">
        <v>21</v>
      </c>
      <c r="E18" s="33">
        <f>E19</f>
        <v>0</v>
      </c>
      <c r="F18" s="33">
        <f>F19</f>
        <v>25</v>
      </c>
      <c r="G18" s="33">
        <f>G19</f>
        <v>25</v>
      </c>
      <c r="H18" s="30">
        <v>0</v>
      </c>
      <c r="I18" s="34"/>
    </row>
    <row r="19" spans="1:11" ht="31.5" x14ac:dyDescent="0.25">
      <c r="A19" s="3"/>
      <c r="B19" s="59" t="s">
        <v>42</v>
      </c>
      <c r="C19" s="24">
        <v>909</v>
      </c>
      <c r="D19" s="25"/>
      <c r="E19" s="26"/>
      <c r="F19" s="27">
        <v>25</v>
      </c>
      <c r="G19" s="28">
        <v>25</v>
      </c>
      <c r="H19" s="29">
        <v>0</v>
      </c>
      <c r="I19" s="31"/>
    </row>
    <row r="20" spans="1:11" ht="66" customHeight="1" x14ac:dyDescent="0.25">
      <c r="A20" s="10" t="s">
        <v>10</v>
      </c>
      <c r="B20" s="64" t="s">
        <v>57</v>
      </c>
      <c r="C20" s="64"/>
      <c r="D20" s="36" t="s">
        <v>44</v>
      </c>
      <c r="E20" s="33">
        <f>E23</f>
        <v>10181.6</v>
      </c>
      <c r="F20" s="33">
        <f>F23+F21+F22</f>
        <v>11016.4</v>
      </c>
      <c r="G20" s="33">
        <f>G23+G21+G22</f>
        <v>11016</v>
      </c>
      <c r="H20" s="43">
        <f t="shared" si="0"/>
        <v>108.19517561090595</v>
      </c>
      <c r="I20" s="34"/>
    </row>
    <row r="21" spans="1:11" ht="66" hidden="1" customHeight="1" x14ac:dyDescent="0.25">
      <c r="A21" s="10"/>
      <c r="B21" s="23" t="s">
        <v>32</v>
      </c>
      <c r="C21" s="24">
        <v>902</v>
      </c>
      <c r="D21" s="36"/>
      <c r="E21" s="37">
        <v>0</v>
      </c>
      <c r="F21" s="37">
        <v>0</v>
      </c>
      <c r="G21" s="37">
        <v>0</v>
      </c>
      <c r="H21" s="43" t="e">
        <f t="shared" si="0"/>
        <v>#DIV/0!</v>
      </c>
      <c r="I21" s="38"/>
    </row>
    <row r="22" spans="1:11" ht="66" hidden="1" customHeight="1" x14ac:dyDescent="0.25">
      <c r="A22" s="10"/>
      <c r="B22" s="23" t="s">
        <v>33</v>
      </c>
      <c r="C22" s="24">
        <v>905</v>
      </c>
      <c r="D22" s="36"/>
      <c r="E22" s="37">
        <v>0</v>
      </c>
      <c r="F22" s="37">
        <v>0</v>
      </c>
      <c r="G22" s="37">
        <v>0</v>
      </c>
      <c r="H22" s="43" t="e">
        <f t="shared" si="0"/>
        <v>#DIV/0!</v>
      </c>
      <c r="I22" s="38"/>
    </row>
    <row r="23" spans="1:11" ht="75" customHeight="1" x14ac:dyDescent="0.25">
      <c r="A23" s="11"/>
      <c r="B23" s="59" t="s">
        <v>42</v>
      </c>
      <c r="C23" s="24">
        <v>909</v>
      </c>
      <c r="D23" s="39"/>
      <c r="E23" s="40">
        <v>10181.6</v>
      </c>
      <c r="F23" s="27">
        <v>11016.4</v>
      </c>
      <c r="G23" s="28">
        <v>11016</v>
      </c>
      <c r="H23" s="43">
        <f t="shared" si="0"/>
        <v>108.19517561090595</v>
      </c>
      <c r="I23" s="18"/>
    </row>
    <row r="24" spans="1:11" ht="75" customHeight="1" x14ac:dyDescent="0.25">
      <c r="A24" s="9" t="s">
        <v>11</v>
      </c>
      <c r="B24" s="64" t="s">
        <v>59</v>
      </c>
      <c r="C24" s="64"/>
      <c r="D24" s="36" t="s">
        <v>65</v>
      </c>
      <c r="E24" s="42">
        <f>E25</f>
        <v>0</v>
      </c>
      <c r="F24" s="42">
        <f>F25</f>
        <v>1140</v>
      </c>
      <c r="G24" s="42">
        <f>G25</f>
        <v>1140</v>
      </c>
      <c r="H24" s="43">
        <v>0</v>
      </c>
      <c r="I24" s="41"/>
    </row>
    <row r="25" spans="1:11" ht="39.75" customHeight="1" x14ac:dyDescent="0.25">
      <c r="A25" s="11"/>
      <c r="B25" s="59" t="s">
        <v>42</v>
      </c>
      <c r="C25" s="24">
        <v>909</v>
      </c>
      <c r="D25" s="39"/>
      <c r="E25" s="40"/>
      <c r="F25" s="68">
        <v>1140</v>
      </c>
      <c r="G25" s="68">
        <v>1140</v>
      </c>
      <c r="H25" s="43">
        <v>0</v>
      </c>
      <c r="I25" s="41"/>
      <c r="K25" s="61">
        <f>E25-G25</f>
        <v>-1140</v>
      </c>
    </row>
    <row r="26" spans="1:11" ht="85.5" customHeight="1" x14ac:dyDescent="0.25">
      <c r="A26" s="10" t="s">
        <v>12</v>
      </c>
      <c r="B26" s="62" t="s">
        <v>58</v>
      </c>
      <c r="C26" s="64"/>
      <c r="D26" s="36" t="s">
        <v>22</v>
      </c>
      <c r="E26" s="33">
        <f>E28+E27</f>
        <v>0</v>
      </c>
      <c r="F26" s="33">
        <f t="shared" ref="F26:G26" si="2">F28+F27</f>
        <v>104.8</v>
      </c>
      <c r="G26" s="33">
        <f t="shared" si="2"/>
        <v>104.8</v>
      </c>
      <c r="H26" s="43">
        <v>0</v>
      </c>
      <c r="I26" s="34"/>
    </row>
    <row r="27" spans="1:11" ht="85.5" customHeight="1" x14ac:dyDescent="0.25">
      <c r="A27" s="10"/>
      <c r="B27" s="23" t="s">
        <v>40</v>
      </c>
      <c r="C27" s="24">
        <v>903</v>
      </c>
      <c r="D27" s="39"/>
      <c r="E27" s="37"/>
      <c r="F27" s="37">
        <v>84.8</v>
      </c>
      <c r="G27" s="37">
        <v>84.8</v>
      </c>
      <c r="H27" s="43">
        <v>0</v>
      </c>
      <c r="I27" s="34"/>
    </row>
    <row r="28" spans="1:11" ht="40.5" customHeight="1" x14ac:dyDescent="0.25">
      <c r="A28" s="10"/>
      <c r="B28" s="67" t="s">
        <v>42</v>
      </c>
      <c r="C28" s="24">
        <v>909</v>
      </c>
      <c r="D28" s="39"/>
      <c r="E28" s="40"/>
      <c r="F28" s="27">
        <v>20</v>
      </c>
      <c r="G28" s="28">
        <v>20</v>
      </c>
      <c r="H28" s="43">
        <v>0</v>
      </c>
      <c r="I28" s="18"/>
    </row>
    <row r="29" spans="1:11" ht="51" customHeight="1" x14ac:dyDescent="0.25">
      <c r="A29" s="10" t="s">
        <v>13</v>
      </c>
      <c r="B29" s="66" t="s">
        <v>45</v>
      </c>
      <c r="C29" s="65"/>
      <c r="D29" s="60" t="s">
        <v>30</v>
      </c>
      <c r="E29" s="42">
        <f>E30</f>
        <v>3030.4</v>
      </c>
      <c r="F29" s="42">
        <f t="shared" ref="F29:G29" si="3">F30</f>
        <v>6340.5</v>
      </c>
      <c r="G29" s="42">
        <f t="shared" si="3"/>
        <v>6340.5</v>
      </c>
      <c r="H29" s="43">
        <f t="shared" si="0"/>
        <v>209.2298046462513</v>
      </c>
      <c r="I29" s="22"/>
    </row>
    <row r="30" spans="1:11" ht="31.5" x14ac:dyDescent="0.25">
      <c r="A30" s="10"/>
      <c r="B30" s="67" t="s">
        <v>42</v>
      </c>
      <c r="C30" s="24">
        <v>909</v>
      </c>
      <c r="D30" s="39"/>
      <c r="E30" s="40">
        <v>3030.4</v>
      </c>
      <c r="F30" s="27">
        <v>6340.5</v>
      </c>
      <c r="G30" s="27">
        <v>6340.5</v>
      </c>
      <c r="H30" s="35">
        <f t="shared" si="0"/>
        <v>209.2298046462513</v>
      </c>
      <c r="I30" s="22"/>
    </row>
    <row r="31" spans="1:11" ht="57.75" customHeight="1" x14ac:dyDescent="0.25">
      <c r="A31" s="10" t="s">
        <v>14</v>
      </c>
      <c r="B31" s="70" t="s">
        <v>60</v>
      </c>
      <c r="C31" s="71"/>
      <c r="D31" s="36" t="s">
        <v>23</v>
      </c>
      <c r="E31" s="44">
        <f>E32</f>
        <v>0</v>
      </c>
      <c r="F31" s="33">
        <f t="shared" ref="F31:G31" si="4">F32</f>
        <v>15</v>
      </c>
      <c r="G31" s="33">
        <f t="shared" si="4"/>
        <v>15</v>
      </c>
      <c r="H31" s="30">
        <v>0</v>
      </c>
      <c r="I31" s="45"/>
    </row>
    <row r="32" spans="1:11" ht="31.5" x14ac:dyDescent="0.25">
      <c r="A32" s="11"/>
      <c r="B32" s="59" t="s">
        <v>42</v>
      </c>
      <c r="C32" s="24">
        <v>909</v>
      </c>
      <c r="D32" s="39"/>
      <c r="E32" s="46"/>
      <c r="F32" s="27">
        <v>15</v>
      </c>
      <c r="G32" s="28">
        <v>15</v>
      </c>
      <c r="H32" s="29">
        <v>0</v>
      </c>
      <c r="I32" s="31"/>
    </row>
    <row r="33" spans="1:9" ht="43.5" customHeight="1" x14ac:dyDescent="0.25">
      <c r="A33" s="9" t="s">
        <v>16</v>
      </c>
      <c r="B33" s="70" t="s">
        <v>61</v>
      </c>
      <c r="C33" s="71"/>
      <c r="D33" s="36" t="s">
        <v>38</v>
      </c>
      <c r="E33" s="33">
        <f>E34</f>
        <v>0</v>
      </c>
      <c r="F33" s="33">
        <f>F34</f>
        <v>15</v>
      </c>
      <c r="G33" s="33">
        <f>G34</f>
        <v>15</v>
      </c>
      <c r="H33" s="30">
        <v>0</v>
      </c>
      <c r="I33" s="34"/>
    </row>
    <row r="34" spans="1:9" ht="31.5" x14ac:dyDescent="0.25">
      <c r="A34" s="11"/>
      <c r="B34" s="59" t="s">
        <v>42</v>
      </c>
      <c r="C34" s="24">
        <v>909</v>
      </c>
      <c r="D34" s="39"/>
      <c r="E34" s="40"/>
      <c r="F34" s="27">
        <v>15</v>
      </c>
      <c r="G34" s="28">
        <v>15</v>
      </c>
      <c r="H34" s="29">
        <v>0</v>
      </c>
      <c r="I34" s="47"/>
    </row>
    <row r="35" spans="1:9" ht="64.5" customHeight="1" x14ac:dyDescent="0.25">
      <c r="A35" s="10" t="s">
        <v>31</v>
      </c>
      <c r="B35" s="70" t="s">
        <v>62</v>
      </c>
      <c r="C35" s="71"/>
      <c r="D35" s="36" t="s">
        <v>46</v>
      </c>
      <c r="E35" s="33">
        <f>E36</f>
        <v>0</v>
      </c>
      <c r="F35" s="33">
        <f t="shared" ref="F35:G35" si="5">F36</f>
        <v>25</v>
      </c>
      <c r="G35" s="33">
        <f t="shared" si="5"/>
        <v>25</v>
      </c>
      <c r="H35" s="30">
        <v>0</v>
      </c>
      <c r="I35" s="34"/>
    </row>
    <row r="36" spans="1:9" ht="31.5" x14ac:dyDescent="0.25">
      <c r="A36" s="10"/>
      <c r="B36" s="59" t="s">
        <v>42</v>
      </c>
      <c r="C36" s="24">
        <v>909</v>
      </c>
      <c r="D36" s="39"/>
      <c r="E36" s="40"/>
      <c r="F36" s="27">
        <v>25</v>
      </c>
      <c r="G36" s="28">
        <v>25</v>
      </c>
      <c r="H36" s="35">
        <v>0</v>
      </c>
      <c r="I36" s="41" t="s">
        <v>36</v>
      </c>
    </row>
    <row r="37" spans="1:9" ht="61.5" customHeight="1" x14ac:dyDescent="0.25">
      <c r="A37" s="4" t="s">
        <v>34</v>
      </c>
      <c r="B37" s="70" t="s">
        <v>63</v>
      </c>
      <c r="C37" s="71"/>
      <c r="D37" s="36" t="s">
        <v>47</v>
      </c>
      <c r="E37" s="42">
        <v>2300</v>
      </c>
      <c r="F37" s="42">
        <f t="shared" ref="F37:G37" si="6">F38</f>
        <v>6940</v>
      </c>
      <c r="G37" s="42">
        <f t="shared" si="6"/>
        <v>6940</v>
      </c>
      <c r="H37" s="35">
        <f t="shared" si="0"/>
        <v>301.73913043478262</v>
      </c>
      <c r="I37" s="47"/>
    </row>
    <row r="38" spans="1:9" ht="90" customHeight="1" x14ac:dyDescent="0.25">
      <c r="A38" s="4"/>
      <c r="B38" s="59" t="s">
        <v>42</v>
      </c>
      <c r="C38" s="24">
        <v>909</v>
      </c>
      <c r="D38" s="39"/>
      <c r="E38" s="40"/>
      <c r="F38" s="27">
        <v>6940</v>
      </c>
      <c r="G38" s="27">
        <v>6940</v>
      </c>
      <c r="H38" s="35">
        <v>0</v>
      </c>
      <c r="I38" s="48" t="s">
        <v>39</v>
      </c>
    </row>
    <row r="39" spans="1:9" ht="60.75" customHeight="1" x14ac:dyDescent="0.25">
      <c r="A39" s="10" t="s">
        <v>35</v>
      </c>
      <c r="B39" s="74" t="s">
        <v>64</v>
      </c>
      <c r="C39" s="75"/>
      <c r="D39" s="36" t="s">
        <v>48</v>
      </c>
      <c r="E39" s="49">
        <f>E40</f>
        <v>0</v>
      </c>
      <c r="F39" s="49">
        <f>F40</f>
        <v>25</v>
      </c>
      <c r="G39" s="49">
        <f>G40</f>
        <v>25</v>
      </c>
      <c r="H39" s="30">
        <v>0</v>
      </c>
      <c r="I39" s="50"/>
    </row>
    <row r="40" spans="1:9" ht="63" x14ac:dyDescent="0.25">
      <c r="A40" s="10"/>
      <c r="B40" s="59" t="s">
        <v>42</v>
      </c>
      <c r="C40" s="24">
        <v>909</v>
      </c>
      <c r="D40" s="39"/>
      <c r="E40" s="40"/>
      <c r="F40" s="26">
        <v>25</v>
      </c>
      <c r="G40" s="51">
        <v>25</v>
      </c>
      <c r="H40" s="35">
        <v>0</v>
      </c>
      <c r="I40" s="18" t="s">
        <v>37</v>
      </c>
    </row>
    <row r="41" spans="1:9" ht="15.75" x14ac:dyDescent="0.25">
      <c r="A41" s="3"/>
      <c r="B41" s="13" t="s">
        <v>17</v>
      </c>
      <c r="C41" s="14"/>
      <c r="D41" s="15"/>
      <c r="E41" s="16">
        <f>E6+E8+E10+E12+E14+E16+E18+E20+E24+E26+E29+E31+E33+E35+E37+E39</f>
        <v>545331</v>
      </c>
      <c r="F41" s="16">
        <f>F6+F8+F10+F12+F14+F16+F18+F20+F24+F26+F29+F31+F33+F35+F37+F39</f>
        <v>730969.90000000014</v>
      </c>
      <c r="G41" s="16">
        <f>G6+G8+G10+G12+G14+G16+G18+G20+G24+G26+G29+G31+G33+G35+G37+G39</f>
        <v>702998.70000000007</v>
      </c>
      <c r="H41" s="17">
        <f t="shared" si="0"/>
        <v>128.91229363450822</v>
      </c>
      <c r="I41" s="19"/>
    </row>
    <row r="42" spans="1:9" ht="29.25" customHeight="1" x14ac:dyDescent="0.25">
      <c r="A42" s="6"/>
      <c r="B42" s="7"/>
      <c r="C42" s="6"/>
      <c r="D42" s="6"/>
      <c r="E42" s="21"/>
    </row>
    <row r="43" spans="1:9" ht="48.75" customHeight="1" x14ac:dyDescent="0.25">
      <c r="A43" s="76"/>
      <c r="B43" s="76"/>
      <c r="C43" s="5"/>
      <c r="D43" s="5"/>
      <c r="E43" s="8"/>
      <c r="F43" s="72"/>
      <c r="G43" s="73"/>
      <c r="H43" s="8"/>
      <c r="I43" s="8"/>
    </row>
    <row r="44" spans="1:9" ht="116.25" customHeight="1" x14ac:dyDescent="0.25"/>
  </sheetData>
  <mergeCells count="19">
    <mergeCell ref="G1:I1"/>
    <mergeCell ref="B31:C31"/>
    <mergeCell ref="A3:F3"/>
    <mergeCell ref="G4:G5"/>
    <mergeCell ref="A2:I2"/>
    <mergeCell ref="A4:A5"/>
    <mergeCell ref="B4:B5"/>
    <mergeCell ref="C4:C5"/>
    <mergeCell ref="F4:F5"/>
    <mergeCell ref="D4:D5"/>
    <mergeCell ref="H4:H5"/>
    <mergeCell ref="I4:I5"/>
    <mergeCell ref="E4:E5"/>
    <mergeCell ref="B37:C37"/>
    <mergeCell ref="F43:G43"/>
    <mergeCell ref="B39:C39"/>
    <mergeCell ref="A43:B43"/>
    <mergeCell ref="B33:C33"/>
    <mergeCell ref="B35:C35"/>
  </mergeCells>
  <pageMargins left="0.11811023622047245" right="0.11811023622047245" top="0.35433070866141736" bottom="0.35433070866141736" header="0.31496062992125984" footer="0.31496062992125984"/>
  <pageSetup paperSize="9" scale="72" fitToHeight="0" orientation="landscape" r:id="rId1"/>
  <headerFooter>
    <oddHeader xml:space="preserve">&amp;C&amp;P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фотя</cp:lastModifiedBy>
  <cp:lastPrinted>2025-06-11T09:22:33Z</cp:lastPrinted>
  <dcterms:created xsi:type="dcterms:W3CDTF">2013-11-12T13:28:52Z</dcterms:created>
  <dcterms:modified xsi:type="dcterms:W3CDTF">2025-06-11T09:22:57Z</dcterms:modified>
</cp:coreProperties>
</file>