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13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30" i="1" l="1"/>
  <c r="E30" i="1"/>
  <c r="E29" i="1"/>
  <c r="G29" i="1"/>
  <c r="G27" i="1"/>
  <c r="M29" i="1"/>
  <c r="R29" i="1" l="1"/>
  <c r="O27" i="1"/>
  <c r="O25" i="1"/>
  <c r="O24" i="1"/>
  <c r="O22" i="1"/>
  <c r="O20" i="1"/>
  <c r="O18" i="1"/>
  <c r="O17" i="1"/>
  <c r="O16" i="1"/>
  <c r="O15" i="1"/>
  <c r="O14" i="1"/>
  <c r="O13" i="1"/>
  <c r="O12" i="1"/>
  <c r="O11" i="1"/>
  <c r="O10" i="1"/>
  <c r="O9" i="1"/>
  <c r="O8" i="1"/>
  <c r="O7" i="1"/>
  <c r="M27" i="1"/>
  <c r="M25" i="1"/>
  <c r="M24" i="1"/>
  <c r="M22" i="1"/>
  <c r="M20" i="1"/>
  <c r="M30" i="1" s="1"/>
  <c r="M18" i="1"/>
  <c r="M17" i="1"/>
  <c r="M16" i="1"/>
  <c r="M15" i="1"/>
  <c r="M14" i="1"/>
  <c r="M13" i="1"/>
  <c r="M12" i="1"/>
  <c r="M11" i="1"/>
  <c r="M10" i="1"/>
  <c r="M9" i="1"/>
  <c r="M8" i="1"/>
  <c r="M7" i="1"/>
  <c r="K27" i="1"/>
  <c r="K25" i="1"/>
  <c r="K24" i="1"/>
  <c r="K22" i="1"/>
  <c r="K20" i="1"/>
  <c r="K18" i="1"/>
  <c r="K17" i="1"/>
  <c r="K16" i="1"/>
  <c r="K15" i="1"/>
  <c r="K14" i="1"/>
  <c r="K13" i="1"/>
  <c r="K12" i="1"/>
  <c r="K11" i="1"/>
  <c r="K10" i="1"/>
  <c r="K9" i="1"/>
  <c r="K8" i="1"/>
  <c r="K7" i="1"/>
  <c r="I27" i="1"/>
  <c r="I25" i="1"/>
  <c r="I24" i="1"/>
  <c r="I22" i="1"/>
  <c r="I20" i="1"/>
  <c r="I30" i="1" s="1"/>
  <c r="I18" i="1"/>
  <c r="I17" i="1"/>
  <c r="I16" i="1"/>
  <c r="I15" i="1"/>
  <c r="I14" i="1"/>
  <c r="I13" i="1"/>
  <c r="I12" i="1"/>
  <c r="I11" i="1"/>
  <c r="I10" i="1"/>
  <c r="I9" i="1"/>
  <c r="I8" i="1"/>
  <c r="I7" i="1"/>
  <c r="G25" i="1"/>
  <c r="G24" i="1"/>
  <c r="G22" i="1"/>
  <c r="G20" i="1"/>
  <c r="G18" i="1"/>
  <c r="G17" i="1"/>
  <c r="G16" i="1"/>
  <c r="G15" i="1"/>
  <c r="G14" i="1"/>
  <c r="G13" i="1"/>
  <c r="G12" i="1"/>
  <c r="G11" i="1"/>
  <c r="G10" i="1"/>
  <c r="G9" i="1"/>
  <c r="G8" i="1"/>
  <c r="G7" i="1"/>
  <c r="E27" i="1"/>
  <c r="R27" i="1" s="1"/>
  <c r="E25" i="1"/>
  <c r="R25" i="1" s="1"/>
  <c r="E24" i="1"/>
  <c r="R24" i="1" s="1"/>
  <c r="E22" i="1"/>
  <c r="R22" i="1" s="1"/>
  <c r="E20" i="1"/>
  <c r="E18" i="1"/>
  <c r="R18" i="1" s="1"/>
  <c r="E17" i="1"/>
  <c r="R17" i="1" s="1"/>
  <c r="E16" i="1"/>
  <c r="R16" i="1" s="1"/>
  <c r="E15" i="1"/>
  <c r="R15" i="1" s="1"/>
  <c r="E14" i="1"/>
  <c r="R14" i="1" s="1"/>
  <c r="E13" i="1"/>
  <c r="R13" i="1" s="1"/>
  <c r="E12" i="1"/>
  <c r="R12" i="1" s="1"/>
  <c r="E11" i="1"/>
  <c r="R11" i="1" s="1"/>
  <c r="E10" i="1"/>
  <c r="R10" i="1" s="1"/>
  <c r="E9" i="1"/>
  <c r="R9" i="1" s="1"/>
  <c r="E8" i="1"/>
  <c r="R8" i="1" s="1"/>
  <c r="E7" i="1"/>
  <c r="R7" i="1" s="1"/>
  <c r="O30" i="1"/>
  <c r="G30" i="1" l="1"/>
  <c r="R20" i="1"/>
  <c r="R30" i="1"/>
</calcChain>
</file>

<file path=xl/sharedStrings.xml><?xml version="1.0" encoding="utf-8"?>
<sst xmlns="http://schemas.openxmlformats.org/spreadsheetml/2006/main" count="54" uniqueCount="42">
  <si>
    <t xml:space="preserve">ПРОГРАММА - "Формирование современной городской среды" 
</t>
  </si>
  <si>
    <t>№ пп</t>
  </si>
  <si>
    <t>Адрес</t>
  </si>
  <si>
    <t>общая S, участка, м2</t>
  </si>
  <si>
    <t xml:space="preserve">Дворовой проезд,  м2 </t>
  </si>
  <si>
    <t>S под автомоб. Парковки</t>
  </si>
  <si>
    <t>Общее кол. Скамеек</t>
  </si>
  <si>
    <t>Общее кол. Урн</t>
  </si>
  <si>
    <t xml:space="preserve">       а. Хакуринохабль</t>
  </si>
  <si>
    <t>ул. Шовгенова, 16,18,20</t>
  </si>
  <si>
    <t>ул. Шовгенова, 19,21</t>
  </si>
  <si>
    <t>ул. Тургенева, 8</t>
  </si>
  <si>
    <t>ул. Тургенева, 37</t>
  </si>
  <si>
    <t>ул. Краснооктябрьская, 118</t>
  </si>
  <si>
    <t>ул. Шагужева, 43</t>
  </si>
  <si>
    <t>ул. Л.Н.Коблевой, 22</t>
  </si>
  <si>
    <t>ул. Курганная, 1</t>
  </si>
  <si>
    <t>Парк им. М.Шовгенова</t>
  </si>
  <si>
    <t>Площадь им.Ленина</t>
  </si>
  <si>
    <t>Мемориальный комплекс</t>
  </si>
  <si>
    <t>Х.Дукмасов</t>
  </si>
  <si>
    <t>Площадь по ул.Ушанева</t>
  </si>
  <si>
    <t>Х.Мамацев</t>
  </si>
  <si>
    <t>Площадь по ул. Краснооктябрьская</t>
  </si>
  <si>
    <t>Пос.Зарево</t>
  </si>
  <si>
    <t>Ул.Гагарина, 5</t>
  </si>
  <si>
    <t xml:space="preserve"> Мемориальная площадь по ул.Пролетарская</t>
  </si>
  <si>
    <t>Пос.Ульский</t>
  </si>
  <si>
    <t xml:space="preserve"> ул. Центральная, 6,8,10,12</t>
  </si>
  <si>
    <t>стоимость СМР, тыс.руб.</t>
  </si>
  <si>
    <t xml:space="preserve"> </t>
  </si>
  <si>
    <t>ИТОГО</t>
  </si>
  <si>
    <t>стоимость всего, тыс.руб.</t>
  </si>
  <si>
    <t>ул. Шовгенова, 23</t>
  </si>
  <si>
    <t>количество  детск. и спортивных площадок</t>
  </si>
  <si>
    <t>Освещение прид. тер. Шт</t>
  </si>
  <si>
    <t>Приложение 2</t>
  </si>
  <si>
    <t xml:space="preserve">  к программе</t>
  </si>
  <si>
    <t xml:space="preserve">Адресный перечень и расчет стоимости благоустройства  дворовых и общественных территорий в муниципальных образованиях Шовгеновского района </t>
  </si>
  <si>
    <r>
      <rPr>
        <b/>
        <sz val="11"/>
        <rFont val="Calibri"/>
        <family val="2"/>
        <charset val="204"/>
        <scheme val="minor"/>
      </rPr>
      <t>а. Мамхег</t>
    </r>
    <r>
      <rPr>
        <sz val="11"/>
        <rFont val="Calibri"/>
        <family val="2"/>
        <charset val="204"/>
        <scheme val="minor"/>
      </rPr>
      <t xml:space="preserve"> </t>
    </r>
  </si>
  <si>
    <t>ул. Советская,81</t>
  </si>
  <si>
    <t>спортплощадка,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</si>
</sst>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0" fillId="0" borderId="5" xfId="0" applyFont="1" applyBorder="1" applyAlignment="1">
      <alignment horizontal="justify" vertical="top"/>
    </xf>
    <xf numFmtId="0" fontId="3" fillId="0" borderId="5" xfId="0" applyFont="1" applyBorder="1" applyAlignment="1">
      <alignment horizontal="justify" vertical="top"/>
    </xf>
    <xf numFmtId="2" fontId="0" fillId="0" borderId="0" xfId="0" applyNumberFormat="1"/>
    <xf numFmtId="0" fontId="0" fillId="0" borderId="6" xfId="0" applyBorder="1" applyAlignment="1">
      <alignment horizontal="justify" vertical="top"/>
    </xf>
    <xf numFmtId="2" fontId="4" fillId="0" borderId="7" xfId="0" applyNumberFormat="1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7" fillId="0" borderId="1" xfId="0" applyFont="1" applyFill="1" applyBorder="1" applyAlignment="1">
      <alignment horizontal="justify" vertical="top"/>
    </xf>
    <xf numFmtId="1" fontId="0" fillId="0" borderId="1" xfId="0" applyNumberFormat="1" applyBorder="1" applyAlignment="1">
      <alignment horizontal="justify" vertical="top"/>
    </xf>
    <xf numFmtId="1" fontId="0" fillId="0" borderId="1" xfId="0" applyNumberFormat="1" applyBorder="1"/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4" workbookViewId="0">
      <selection activeCell="N12" sqref="N12"/>
    </sheetView>
  </sheetViews>
  <sheetFormatPr defaultRowHeight="15" x14ac:dyDescent="0.25"/>
  <cols>
    <col min="1" max="1" width="4.140625" customWidth="1"/>
    <col min="2" max="2" width="25.42578125" customWidth="1"/>
    <col min="3" max="3" width="6.5703125" customWidth="1"/>
    <col min="4" max="4" width="6" customWidth="1"/>
    <col min="5" max="5" width="7" customWidth="1"/>
    <col min="6" max="6" width="6.85546875" customWidth="1"/>
    <col min="7" max="7" width="7" customWidth="1"/>
    <col min="8" max="8" width="7.85546875" customWidth="1"/>
    <col min="9" max="9" width="6.5703125" customWidth="1"/>
    <col min="10" max="10" width="5.85546875" customWidth="1"/>
    <col min="11" max="11" width="7.7109375" customWidth="1"/>
    <col min="12" max="13" width="6.85546875" customWidth="1"/>
    <col min="14" max="14" width="7.7109375" customWidth="1"/>
    <col min="15" max="17" width="8.5703125" customWidth="1"/>
    <col min="18" max="18" width="10.140625" customWidth="1"/>
  </cols>
  <sheetData>
    <row r="1" spans="1:18" x14ac:dyDescent="0.25">
      <c r="M1" t="s">
        <v>36</v>
      </c>
    </row>
    <row r="2" spans="1:18" x14ac:dyDescent="0.25">
      <c r="M2" t="s">
        <v>37</v>
      </c>
    </row>
    <row r="3" spans="1:18" ht="15" customHeight="1" x14ac:dyDescent="0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x14ac:dyDescent="0.25">
      <c r="A4" s="21" t="s">
        <v>38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69.75" customHeight="1" x14ac:dyDescent="0.25">
      <c r="A5" s="5" t="s">
        <v>1</v>
      </c>
      <c r="B5" s="6" t="s">
        <v>2</v>
      </c>
      <c r="C5" s="6" t="s">
        <v>3</v>
      </c>
      <c r="D5" s="6" t="s">
        <v>4</v>
      </c>
      <c r="E5" s="6" t="s">
        <v>29</v>
      </c>
      <c r="F5" s="5" t="s">
        <v>5</v>
      </c>
      <c r="G5" s="4" t="s">
        <v>29</v>
      </c>
      <c r="H5" s="5" t="s">
        <v>34</v>
      </c>
      <c r="I5" s="4" t="s">
        <v>29</v>
      </c>
      <c r="J5" s="5" t="s">
        <v>35</v>
      </c>
      <c r="K5" s="4" t="s">
        <v>29</v>
      </c>
      <c r="L5" s="5" t="s">
        <v>6</v>
      </c>
      <c r="M5" s="6" t="s">
        <v>29</v>
      </c>
      <c r="N5" s="5" t="s">
        <v>7</v>
      </c>
      <c r="O5" s="6" t="s">
        <v>29</v>
      </c>
      <c r="P5" s="6" t="s">
        <v>41</v>
      </c>
      <c r="Q5" s="6" t="s">
        <v>29</v>
      </c>
      <c r="R5" s="6" t="s">
        <v>32</v>
      </c>
    </row>
    <row r="6" spans="1:18" x14ac:dyDescent="0.25">
      <c r="A6" s="18" t="s">
        <v>8</v>
      </c>
      <c r="B6" s="19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</row>
    <row r="7" spans="1:18" x14ac:dyDescent="0.25">
      <c r="A7" s="10">
        <v>1</v>
      </c>
      <c r="B7" s="10" t="s">
        <v>9</v>
      </c>
      <c r="C7" s="2">
        <v>8000</v>
      </c>
      <c r="D7" s="2">
        <v>500</v>
      </c>
      <c r="E7" s="2">
        <f>D7*516/100</f>
        <v>2580</v>
      </c>
      <c r="F7" s="2">
        <v>300</v>
      </c>
      <c r="G7" s="2">
        <f>F7*516/100</f>
        <v>1548</v>
      </c>
      <c r="H7" s="2">
        <v>1</v>
      </c>
      <c r="I7" s="2">
        <f>H7*230</f>
        <v>230</v>
      </c>
      <c r="J7" s="2">
        <v>4</v>
      </c>
      <c r="K7" s="2">
        <f>J7*10.2</f>
        <v>40.799999999999997</v>
      </c>
      <c r="L7" s="2">
        <v>9</v>
      </c>
      <c r="M7" s="1">
        <f>L7*14.5</f>
        <v>130.5</v>
      </c>
      <c r="N7" s="1">
        <v>3</v>
      </c>
      <c r="O7" s="1">
        <f>N7*5.59</f>
        <v>16.77</v>
      </c>
      <c r="P7" s="1"/>
      <c r="Q7" s="1"/>
      <c r="R7" s="1">
        <f>E7+G7+I7+K7+M7+O7</f>
        <v>4546.0700000000006</v>
      </c>
    </row>
    <row r="8" spans="1:18" x14ac:dyDescent="0.25">
      <c r="A8" s="10">
        <v>2</v>
      </c>
      <c r="B8" s="10" t="s">
        <v>10</v>
      </c>
      <c r="C8" s="2">
        <v>5000</v>
      </c>
      <c r="D8" s="2">
        <v>200</v>
      </c>
      <c r="E8" s="2">
        <f t="shared" ref="E8:E18" si="0">D8*516/100</f>
        <v>1032</v>
      </c>
      <c r="F8" s="2">
        <v>300</v>
      </c>
      <c r="G8" s="2">
        <f t="shared" ref="G8:G18" si="1">F8*516/100</f>
        <v>1548</v>
      </c>
      <c r="H8" s="2">
        <v>1</v>
      </c>
      <c r="I8" s="2">
        <f t="shared" ref="I8:I18" si="2">H8*230</f>
        <v>230</v>
      </c>
      <c r="J8" s="2">
        <v>2</v>
      </c>
      <c r="K8" s="2">
        <f t="shared" ref="K8:K18" si="3">J8*10.2</f>
        <v>20.399999999999999</v>
      </c>
      <c r="L8" s="2">
        <v>3</v>
      </c>
      <c r="M8" s="1">
        <f t="shared" ref="M8:M18" si="4">L8*14.5</f>
        <v>43.5</v>
      </c>
      <c r="N8" s="1">
        <v>2</v>
      </c>
      <c r="O8" s="1">
        <f t="shared" ref="O8:O18" si="5">N8*5.59</f>
        <v>11.18</v>
      </c>
      <c r="P8" s="1"/>
      <c r="Q8" s="1"/>
      <c r="R8" s="1">
        <f t="shared" ref="R8:R18" si="6">E8+G8+I8+K8+M8+O8</f>
        <v>2885.08</v>
      </c>
    </row>
    <row r="9" spans="1:18" x14ac:dyDescent="0.25">
      <c r="A9" s="10">
        <v>3</v>
      </c>
      <c r="B9" s="10" t="s">
        <v>33</v>
      </c>
      <c r="C9" s="2">
        <v>2200</v>
      </c>
      <c r="D9" s="2">
        <v>200</v>
      </c>
      <c r="E9" s="2">
        <f t="shared" si="0"/>
        <v>1032</v>
      </c>
      <c r="F9" s="2">
        <v>100</v>
      </c>
      <c r="G9" s="2">
        <f t="shared" si="1"/>
        <v>516</v>
      </c>
      <c r="H9" s="2">
        <v>1</v>
      </c>
      <c r="I9" s="2">
        <f t="shared" si="2"/>
        <v>230</v>
      </c>
      <c r="J9" s="2">
        <v>2</v>
      </c>
      <c r="K9" s="2">
        <f t="shared" si="3"/>
        <v>20.399999999999999</v>
      </c>
      <c r="L9" s="2">
        <v>3</v>
      </c>
      <c r="M9" s="1">
        <f t="shared" si="4"/>
        <v>43.5</v>
      </c>
      <c r="N9" s="1">
        <v>1</v>
      </c>
      <c r="O9" s="1">
        <f t="shared" si="5"/>
        <v>5.59</v>
      </c>
      <c r="P9" s="1"/>
      <c r="Q9" s="1"/>
      <c r="R9" s="1">
        <f t="shared" si="6"/>
        <v>1847.49</v>
      </c>
    </row>
    <row r="10" spans="1:18" x14ac:dyDescent="0.25">
      <c r="A10" s="10">
        <v>4</v>
      </c>
      <c r="B10" s="10" t="s">
        <v>11</v>
      </c>
      <c r="C10" s="2">
        <v>3200</v>
      </c>
      <c r="D10" s="2">
        <v>500</v>
      </c>
      <c r="E10" s="2">
        <f t="shared" si="0"/>
        <v>2580</v>
      </c>
      <c r="F10" s="2">
        <v>150</v>
      </c>
      <c r="G10" s="2">
        <f t="shared" si="1"/>
        <v>774</v>
      </c>
      <c r="H10" s="2">
        <v>1</v>
      </c>
      <c r="I10" s="2">
        <f t="shared" si="2"/>
        <v>230</v>
      </c>
      <c r="J10" s="2">
        <v>2</v>
      </c>
      <c r="K10" s="2">
        <f t="shared" si="3"/>
        <v>20.399999999999999</v>
      </c>
      <c r="L10" s="2">
        <v>3</v>
      </c>
      <c r="M10" s="1">
        <f t="shared" si="4"/>
        <v>43.5</v>
      </c>
      <c r="N10" s="1">
        <v>1</v>
      </c>
      <c r="O10" s="1">
        <f t="shared" si="5"/>
        <v>5.59</v>
      </c>
      <c r="P10" s="1"/>
      <c r="Q10" s="1"/>
      <c r="R10" s="1">
        <f t="shared" si="6"/>
        <v>3653.4900000000002</v>
      </c>
    </row>
    <row r="11" spans="1:18" x14ac:dyDescent="0.25">
      <c r="A11" s="10">
        <v>5</v>
      </c>
      <c r="B11" s="10" t="s">
        <v>12</v>
      </c>
      <c r="C11" s="2">
        <v>2000</v>
      </c>
      <c r="D11" s="2">
        <v>150</v>
      </c>
      <c r="E11" s="2">
        <f t="shared" si="0"/>
        <v>774</v>
      </c>
      <c r="F11" s="2">
        <v>100</v>
      </c>
      <c r="G11" s="2">
        <f t="shared" si="1"/>
        <v>516</v>
      </c>
      <c r="H11" s="2">
        <v>1</v>
      </c>
      <c r="I11" s="2">
        <f t="shared" si="2"/>
        <v>230</v>
      </c>
      <c r="J11" s="2">
        <v>2</v>
      </c>
      <c r="K11" s="2">
        <f t="shared" si="3"/>
        <v>20.399999999999999</v>
      </c>
      <c r="L11" s="2">
        <v>3</v>
      </c>
      <c r="M11" s="1">
        <f t="shared" si="4"/>
        <v>43.5</v>
      </c>
      <c r="N11" s="1">
        <v>1</v>
      </c>
      <c r="O11" s="1">
        <f t="shared" si="5"/>
        <v>5.59</v>
      </c>
      <c r="P11" s="1"/>
      <c r="Q11" s="1"/>
      <c r="R11" s="1">
        <f t="shared" si="6"/>
        <v>1589.49</v>
      </c>
    </row>
    <row r="12" spans="1:18" ht="30" x14ac:dyDescent="0.25">
      <c r="A12" s="10">
        <v>6</v>
      </c>
      <c r="B12" s="10" t="s">
        <v>13</v>
      </c>
      <c r="C12" s="2">
        <v>4100</v>
      </c>
      <c r="D12" s="2">
        <v>500</v>
      </c>
      <c r="E12" s="2">
        <f t="shared" si="0"/>
        <v>2580</v>
      </c>
      <c r="F12" s="2">
        <v>200</v>
      </c>
      <c r="G12" s="2">
        <f t="shared" si="1"/>
        <v>1032</v>
      </c>
      <c r="H12" s="2">
        <v>1</v>
      </c>
      <c r="I12" s="2">
        <f t="shared" si="2"/>
        <v>230</v>
      </c>
      <c r="J12" s="2">
        <v>2</v>
      </c>
      <c r="K12" s="2">
        <f t="shared" si="3"/>
        <v>20.399999999999999</v>
      </c>
      <c r="L12" s="2">
        <v>4</v>
      </c>
      <c r="M12" s="1">
        <f t="shared" si="4"/>
        <v>58</v>
      </c>
      <c r="N12" s="1">
        <v>2</v>
      </c>
      <c r="O12" s="1">
        <f t="shared" si="5"/>
        <v>11.18</v>
      </c>
      <c r="P12" s="1"/>
      <c r="Q12" s="1"/>
      <c r="R12" s="1">
        <f t="shared" si="6"/>
        <v>3931.58</v>
      </c>
    </row>
    <row r="13" spans="1:18" x14ac:dyDescent="0.25">
      <c r="A13" s="10">
        <v>7</v>
      </c>
      <c r="B13" s="10" t="s">
        <v>14</v>
      </c>
      <c r="C13" s="2">
        <v>1000</v>
      </c>
      <c r="D13" s="2">
        <v>150</v>
      </c>
      <c r="E13" s="2">
        <f t="shared" si="0"/>
        <v>774</v>
      </c>
      <c r="F13" s="2">
        <v>100</v>
      </c>
      <c r="G13" s="2">
        <f t="shared" si="1"/>
        <v>516</v>
      </c>
      <c r="H13" s="2"/>
      <c r="I13" s="2">
        <f t="shared" si="2"/>
        <v>0</v>
      </c>
      <c r="J13" s="2">
        <v>1</v>
      </c>
      <c r="K13" s="2">
        <f t="shared" si="3"/>
        <v>10.199999999999999</v>
      </c>
      <c r="L13" s="2">
        <v>2</v>
      </c>
      <c r="M13" s="1">
        <f t="shared" si="4"/>
        <v>29</v>
      </c>
      <c r="N13" s="1">
        <v>1</v>
      </c>
      <c r="O13" s="1">
        <f t="shared" si="5"/>
        <v>5.59</v>
      </c>
      <c r="P13" s="1"/>
      <c r="Q13" s="1"/>
      <c r="R13" s="1">
        <f t="shared" si="6"/>
        <v>1334.79</v>
      </c>
    </row>
    <row r="14" spans="1:18" x14ac:dyDescent="0.25">
      <c r="A14" s="10">
        <v>8</v>
      </c>
      <c r="B14" s="10" t="s">
        <v>15</v>
      </c>
      <c r="C14" s="2">
        <v>4400</v>
      </c>
      <c r="D14" s="2">
        <v>500</v>
      </c>
      <c r="E14" s="2">
        <f t="shared" si="0"/>
        <v>2580</v>
      </c>
      <c r="F14" s="2">
        <v>150</v>
      </c>
      <c r="G14" s="2">
        <f t="shared" si="1"/>
        <v>774</v>
      </c>
      <c r="H14" s="2">
        <v>1</v>
      </c>
      <c r="I14" s="2">
        <f t="shared" si="2"/>
        <v>230</v>
      </c>
      <c r="J14" s="2">
        <v>2</v>
      </c>
      <c r="K14" s="2">
        <f t="shared" si="3"/>
        <v>20.399999999999999</v>
      </c>
      <c r="L14" s="2">
        <v>3</v>
      </c>
      <c r="M14" s="1">
        <f t="shared" si="4"/>
        <v>43.5</v>
      </c>
      <c r="N14" s="1">
        <v>1</v>
      </c>
      <c r="O14" s="1">
        <f t="shared" si="5"/>
        <v>5.59</v>
      </c>
      <c r="P14" s="1"/>
      <c r="Q14" s="1"/>
      <c r="R14" s="1">
        <f t="shared" si="6"/>
        <v>3653.4900000000002</v>
      </c>
    </row>
    <row r="15" spans="1:18" x14ac:dyDescent="0.25">
      <c r="A15" s="10">
        <v>9</v>
      </c>
      <c r="B15" s="10" t="s">
        <v>16</v>
      </c>
      <c r="C15" s="2">
        <v>1400</v>
      </c>
      <c r="D15" s="2">
        <v>150</v>
      </c>
      <c r="E15" s="2">
        <f t="shared" si="0"/>
        <v>774</v>
      </c>
      <c r="F15" s="2">
        <v>100</v>
      </c>
      <c r="G15" s="2">
        <f t="shared" si="1"/>
        <v>516</v>
      </c>
      <c r="H15" s="2"/>
      <c r="I15" s="2">
        <f t="shared" si="2"/>
        <v>0</v>
      </c>
      <c r="J15" s="2">
        <v>1</v>
      </c>
      <c r="K15" s="2">
        <f t="shared" si="3"/>
        <v>10.199999999999999</v>
      </c>
      <c r="L15" s="2">
        <v>3</v>
      </c>
      <c r="M15" s="1">
        <f t="shared" si="4"/>
        <v>43.5</v>
      </c>
      <c r="N15" s="1"/>
      <c r="O15" s="1">
        <f t="shared" si="5"/>
        <v>0</v>
      </c>
      <c r="P15" s="1"/>
      <c r="Q15" s="1"/>
      <c r="R15" s="1">
        <f t="shared" si="6"/>
        <v>1343.7</v>
      </c>
    </row>
    <row r="16" spans="1:18" x14ac:dyDescent="0.25">
      <c r="A16" s="10">
        <v>10</v>
      </c>
      <c r="B16" s="10" t="s">
        <v>17</v>
      </c>
      <c r="C16" s="2">
        <v>5200</v>
      </c>
      <c r="D16" s="2">
        <v>500</v>
      </c>
      <c r="E16" s="2">
        <f t="shared" si="0"/>
        <v>2580</v>
      </c>
      <c r="F16" s="2"/>
      <c r="G16" s="2">
        <f t="shared" si="1"/>
        <v>0</v>
      </c>
      <c r="H16" s="2">
        <v>3</v>
      </c>
      <c r="I16" s="2">
        <f t="shared" si="2"/>
        <v>690</v>
      </c>
      <c r="J16" s="2">
        <v>9</v>
      </c>
      <c r="K16" s="2">
        <f t="shared" si="3"/>
        <v>91.8</v>
      </c>
      <c r="L16" s="2">
        <v>12</v>
      </c>
      <c r="M16" s="1">
        <f t="shared" si="4"/>
        <v>174</v>
      </c>
      <c r="N16" s="1">
        <v>5</v>
      </c>
      <c r="O16" s="1">
        <f t="shared" si="5"/>
        <v>27.95</v>
      </c>
      <c r="P16" s="1"/>
      <c r="Q16" s="1"/>
      <c r="R16" s="1">
        <f t="shared" si="6"/>
        <v>3563.75</v>
      </c>
    </row>
    <row r="17" spans="1:20" x14ac:dyDescent="0.25">
      <c r="A17" s="10">
        <v>11</v>
      </c>
      <c r="B17" s="10" t="s">
        <v>18</v>
      </c>
      <c r="C17" s="2">
        <v>7000</v>
      </c>
      <c r="D17" s="2">
        <v>2000</v>
      </c>
      <c r="E17" s="2">
        <f t="shared" si="0"/>
        <v>10320</v>
      </c>
      <c r="F17" s="2">
        <v>5000</v>
      </c>
      <c r="G17" s="2">
        <f t="shared" si="1"/>
        <v>25800</v>
      </c>
      <c r="H17" s="2"/>
      <c r="I17" s="2">
        <f t="shared" si="2"/>
        <v>0</v>
      </c>
      <c r="J17" s="2">
        <v>4</v>
      </c>
      <c r="K17" s="2">
        <f t="shared" si="3"/>
        <v>40.799999999999997</v>
      </c>
      <c r="L17" s="2"/>
      <c r="M17" s="1">
        <f t="shared" si="4"/>
        <v>0</v>
      </c>
      <c r="N17" s="1"/>
      <c r="O17" s="1">
        <f t="shared" si="5"/>
        <v>0</v>
      </c>
      <c r="P17" s="1"/>
      <c r="Q17" s="1"/>
      <c r="R17" s="1">
        <f t="shared" si="6"/>
        <v>36160.800000000003</v>
      </c>
      <c r="S17" t="s">
        <v>30</v>
      </c>
      <c r="T17" t="s">
        <v>30</v>
      </c>
    </row>
    <row r="18" spans="1:20" x14ac:dyDescent="0.25">
      <c r="A18" s="11">
        <v>12</v>
      </c>
      <c r="B18" s="10" t="s">
        <v>19</v>
      </c>
      <c r="C18" s="2">
        <v>6000</v>
      </c>
      <c r="D18" s="2">
        <v>500</v>
      </c>
      <c r="E18" s="2">
        <f t="shared" si="0"/>
        <v>2580</v>
      </c>
      <c r="F18" s="2">
        <v>1000</v>
      </c>
      <c r="G18" s="2">
        <f t="shared" si="1"/>
        <v>5160</v>
      </c>
      <c r="H18" s="2"/>
      <c r="I18" s="2">
        <f t="shared" si="2"/>
        <v>0</v>
      </c>
      <c r="J18" s="2">
        <v>6</v>
      </c>
      <c r="K18" s="2">
        <f t="shared" si="3"/>
        <v>61.199999999999996</v>
      </c>
      <c r="L18" s="2">
        <v>8</v>
      </c>
      <c r="M18" s="1">
        <f t="shared" si="4"/>
        <v>116</v>
      </c>
      <c r="N18" s="1">
        <v>3</v>
      </c>
      <c r="O18" s="1">
        <f t="shared" si="5"/>
        <v>16.77</v>
      </c>
      <c r="P18" s="1"/>
      <c r="Q18" s="1"/>
      <c r="R18" s="1">
        <f t="shared" si="6"/>
        <v>7933.97</v>
      </c>
      <c r="T18" t="s">
        <v>30</v>
      </c>
    </row>
    <row r="19" spans="1:20" ht="13.5" customHeight="1" x14ac:dyDescent="0.25">
      <c r="A19" s="14" t="s">
        <v>20</v>
      </c>
      <c r="B19" s="15"/>
      <c r="C19" s="2"/>
      <c r="D19" s="2"/>
      <c r="E19" s="2"/>
      <c r="F19" s="2"/>
      <c r="G19" s="2"/>
      <c r="H19" s="2"/>
      <c r="I19" s="2"/>
      <c r="J19" s="2"/>
      <c r="K19" s="2"/>
      <c r="L19" s="2"/>
      <c r="M19" s="1"/>
      <c r="N19" s="1"/>
      <c r="O19" s="1"/>
      <c r="P19" s="1"/>
      <c r="Q19" s="1"/>
      <c r="R19" s="1"/>
    </row>
    <row r="20" spans="1:20" x14ac:dyDescent="0.25">
      <c r="A20" s="10">
        <v>13</v>
      </c>
      <c r="B20" s="10" t="s">
        <v>21</v>
      </c>
      <c r="C20" s="2">
        <v>20000</v>
      </c>
      <c r="D20" s="2">
        <v>500</v>
      </c>
      <c r="E20" s="2">
        <f>D20*516/100</f>
        <v>2580</v>
      </c>
      <c r="F20" s="2">
        <v>300</v>
      </c>
      <c r="G20" s="2">
        <f>F20*516/100</f>
        <v>1548</v>
      </c>
      <c r="H20" s="2">
        <v>2</v>
      </c>
      <c r="I20" s="2">
        <f>H20*230</f>
        <v>460</v>
      </c>
      <c r="J20" s="2">
        <v>3</v>
      </c>
      <c r="K20" s="2">
        <f>J20*10.2</f>
        <v>30.599999999999998</v>
      </c>
      <c r="L20" s="2">
        <v>20</v>
      </c>
      <c r="M20" s="1">
        <f>L20*14.5</f>
        <v>290</v>
      </c>
      <c r="N20" s="1">
        <v>12</v>
      </c>
      <c r="O20" s="1">
        <f>N20*5.59</f>
        <v>67.08</v>
      </c>
      <c r="P20" s="1">
        <v>1</v>
      </c>
      <c r="Q20" s="1">
        <v>2000</v>
      </c>
      <c r="R20" s="1">
        <f>E20+G20+I20+K20+M20+O20+Q20</f>
        <v>6975.68</v>
      </c>
    </row>
    <row r="21" spans="1:20" ht="13.5" customHeight="1" x14ac:dyDescent="0.25">
      <c r="A21" s="16" t="s">
        <v>22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  <c r="N21" s="1"/>
      <c r="O21" s="1"/>
      <c r="P21" s="1"/>
      <c r="Q21" s="1"/>
      <c r="R21" s="1"/>
    </row>
    <row r="22" spans="1:20" ht="30" x14ac:dyDescent="0.25">
      <c r="A22" s="10">
        <v>14</v>
      </c>
      <c r="B22" s="10" t="s">
        <v>23</v>
      </c>
      <c r="C22" s="2">
        <v>10000</v>
      </c>
      <c r="D22" s="2">
        <v>300</v>
      </c>
      <c r="E22" s="2">
        <f>D22*516/100</f>
        <v>1548</v>
      </c>
      <c r="F22" s="2">
        <v>200</v>
      </c>
      <c r="G22" s="2">
        <f>F22*516/100</f>
        <v>1032</v>
      </c>
      <c r="H22" s="2">
        <v>1</v>
      </c>
      <c r="I22" s="2">
        <f>H22*230</f>
        <v>230</v>
      </c>
      <c r="J22" s="2">
        <v>2</v>
      </c>
      <c r="K22" s="2">
        <f>J22*10.2</f>
        <v>20.399999999999999</v>
      </c>
      <c r="L22" s="2">
        <v>3</v>
      </c>
      <c r="M22" s="1">
        <f>L22*14.5</f>
        <v>43.5</v>
      </c>
      <c r="N22" s="1">
        <v>1</v>
      </c>
      <c r="O22" s="1">
        <f>N22*5.59</f>
        <v>5.59</v>
      </c>
      <c r="P22" s="1"/>
      <c r="Q22" s="1"/>
      <c r="R22" s="1">
        <f>E22+G22+I22+K22+M22+O22</f>
        <v>2879.4900000000002</v>
      </c>
    </row>
    <row r="23" spans="1:20" ht="12" customHeight="1" x14ac:dyDescent="0.25">
      <c r="A23" s="16" t="s">
        <v>24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  <c r="N23" s="1"/>
      <c r="O23" s="1"/>
      <c r="P23" s="1"/>
      <c r="Q23" s="1"/>
      <c r="R23" s="1"/>
    </row>
    <row r="24" spans="1:20" x14ac:dyDescent="0.25">
      <c r="A24" s="10">
        <v>15</v>
      </c>
      <c r="B24" s="10" t="s">
        <v>25</v>
      </c>
      <c r="C24" s="2">
        <v>5000</v>
      </c>
      <c r="D24" s="2">
        <v>200</v>
      </c>
      <c r="E24" s="2">
        <f t="shared" ref="E24:E25" si="7">D24*516/100</f>
        <v>1032</v>
      </c>
      <c r="F24" s="2">
        <v>100</v>
      </c>
      <c r="G24" s="2">
        <f t="shared" ref="G24:G25" si="8">F24*516/100</f>
        <v>516</v>
      </c>
      <c r="H24" s="2">
        <v>1</v>
      </c>
      <c r="I24" s="2">
        <f t="shared" ref="I24:I25" si="9">H24*230</f>
        <v>230</v>
      </c>
      <c r="J24" s="2">
        <v>2</v>
      </c>
      <c r="K24" s="2">
        <f t="shared" ref="K24:K25" si="10">J24*10.2</f>
        <v>20.399999999999999</v>
      </c>
      <c r="L24" s="2">
        <v>3</v>
      </c>
      <c r="M24" s="1">
        <f t="shared" ref="M24:M25" si="11">L24*14.5</f>
        <v>43.5</v>
      </c>
      <c r="N24" s="1">
        <v>1</v>
      </c>
      <c r="O24" s="1">
        <f t="shared" ref="O24:O25" si="12">N24*5.59</f>
        <v>5.59</v>
      </c>
      <c r="P24" s="1"/>
      <c r="Q24" s="1"/>
      <c r="R24" s="1">
        <f>E24+G24+I24+K24+M24+O24</f>
        <v>1847.49</v>
      </c>
    </row>
    <row r="25" spans="1:20" ht="30" x14ac:dyDescent="0.25">
      <c r="A25" s="10">
        <v>16</v>
      </c>
      <c r="B25" s="10" t="s">
        <v>26</v>
      </c>
      <c r="C25" s="2">
        <v>18000</v>
      </c>
      <c r="D25" s="2">
        <v>500</v>
      </c>
      <c r="E25" s="2">
        <f t="shared" si="7"/>
        <v>2580</v>
      </c>
      <c r="F25" s="2">
        <v>150</v>
      </c>
      <c r="G25" s="2">
        <f t="shared" si="8"/>
        <v>774</v>
      </c>
      <c r="H25" s="2">
        <v>1</v>
      </c>
      <c r="I25" s="2">
        <f t="shared" si="9"/>
        <v>230</v>
      </c>
      <c r="J25" s="2">
        <v>3</v>
      </c>
      <c r="K25" s="2">
        <f t="shared" si="10"/>
        <v>30.599999999999998</v>
      </c>
      <c r="L25" s="2">
        <v>6</v>
      </c>
      <c r="M25" s="1">
        <f t="shared" si="11"/>
        <v>87</v>
      </c>
      <c r="N25" s="1">
        <v>2</v>
      </c>
      <c r="O25" s="1">
        <f t="shared" si="12"/>
        <v>11.18</v>
      </c>
      <c r="P25" s="1"/>
      <c r="Q25" s="1"/>
      <c r="R25" s="1">
        <f>E25+G25+I25+K25+M25+O25</f>
        <v>3712.7799999999997</v>
      </c>
    </row>
    <row r="26" spans="1:20" ht="12" customHeight="1" x14ac:dyDescent="0.25">
      <c r="A26" s="16" t="s">
        <v>27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</row>
    <row r="27" spans="1:20" ht="30" x14ac:dyDescent="0.25">
      <c r="A27" s="10">
        <v>17</v>
      </c>
      <c r="B27" s="10" t="s">
        <v>28</v>
      </c>
      <c r="C27" s="2">
        <v>10000</v>
      </c>
      <c r="D27" s="2">
        <v>500</v>
      </c>
      <c r="E27" s="2">
        <f>D27*516/100</f>
        <v>2580</v>
      </c>
      <c r="F27" s="2">
        <v>200</v>
      </c>
      <c r="G27" s="2">
        <f>F27*516/100</f>
        <v>1032</v>
      </c>
      <c r="H27" s="2">
        <v>1</v>
      </c>
      <c r="I27" s="2">
        <f>H27*230</f>
        <v>230</v>
      </c>
      <c r="J27" s="2">
        <v>4</v>
      </c>
      <c r="K27" s="2">
        <f>J27*10.2</f>
        <v>40.799999999999997</v>
      </c>
      <c r="L27" s="2">
        <v>8</v>
      </c>
      <c r="M27" s="1">
        <f>L27*14.5</f>
        <v>116</v>
      </c>
      <c r="N27" s="1">
        <v>4</v>
      </c>
      <c r="O27" s="1">
        <f>N27*5.59</f>
        <v>22.36</v>
      </c>
      <c r="P27" s="1"/>
      <c r="Q27" s="1"/>
      <c r="R27" s="1">
        <f>E27+G27+I27+K27+M27+O27</f>
        <v>4021.1600000000003</v>
      </c>
    </row>
    <row r="28" spans="1:20" x14ac:dyDescent="0.25">
      <c r="A28" s="10"/>
      <c r="B28" s="10" t="s">
        <v>39</v>
      </c>
      <c r="C28" s="8"/>
      <c r="D28" s="2"/>
      <c r="E28" s="2"/>
      <c r="F28" s="2"/>
      <c r="G28" s="2"/>
      <c r="H28" s="2"/>
      <c r="I28" s="2"/>
      <c r="J28" s="2"/>
      <c r="K28" s="2"/>
      <c r="L28" s="2"/>
      <c r="M28" s="1"/>
      <c r="N28" s="1"/>
      <c r="O28" s="1"/>
      <c r="P28" s="1"/>
      <c r="Q28" s="1"/>
      <c r="R28" s="1"/>
    </row>
    <row r="29" spans="1:20" x14ac:dyDescent="0.25">
      <c r="A29" s="10"/>
      <c r="B29" s="10" t="s">
        <v>40</v>
      </c>
      <c r="C29" s="8">
        <v>5000</v>
      </c>
      <c r="D29" s="2">
        <v>350</v>
      </c>
      <c r="E29" s="2">
        <f>D29*516/100</f>
        <v>1806</v>
      </c>
      <c r="F29" s="2">
        <v>0</v>
      </c>
      <c r="G29" s="2">
        <f>F29*516/100</f>
        <v>0</v>
      </c>
      <c r="H29" s="2">
        <v>1</v>
      </c>
      <c r="I29" s="2">
        <v>230</v>
      </c>
      <c r="J29" s="2">
        <v>3</v>
      </c>
      <c r="K29" s="2">
        <v>30.1</v>
      </c>
      <c r="L29" s="2"/>
      <c r="M29" s="1">
        <f>L29*14.5</f>
        <v>0</v>
      </c>
      <c r="N29" s="1">
        <v>1</v>
      </c>
      <c r="O29" s="1">
        <v>5.59</v>
      </c>
      <c r="P29" s="1"/>
      <c r="Q29" s="1"/>
      <c r="R29" s="1">
        <f>E29+G29+I29+K29+M29+O29</f>
        <v>2071.69</v>
      </c>
    </row>
    <row r="30" spans="1:20" ht="12" customHeight="1" x14ac:dyDescent="0.25">
      <c r="A30" s="2"/>
      <c r="B30" s="3" t="s">
        <v>31</v>
      </c>
      <c r="C30" s="8"/>
      <c r="D30" s="2"/>
      <c r="E30" s="12">
        <f>SUM(E7:E29)</f>
        <v>42312</v>
      </c>
      <c r="F30" s="12"/>
      <c r="G30" s="12">
        <f>SUM(G7:G29)</f>
        <v>43602</v>
      </c>
      <c r="H30" s="12"/>
      <c r="I30" s="12">
        <f>SUM(I7:I29)</f>
        <v>3910</v>
      </c>
      <c r="J30" s="12"/>
      <c r="K30" s="12">
        <f>SUM(K7:K29)</f>
        <v>550.29999999999995</v>
      </c>
      <c r="L30" s="12"/>
      <c r="M30" s="12">
        <f>SUM(M7:M29)</f>
        <v>1348.5</v>
      </c>
      <c r="N30" s="13"/>
      <c r="O30" s="12">
        <f>SUM(O7:O27)</f>
        <v>223.60000000000002</v>
      </c>
      <c r="P30" s="12"/>
      <c r="Q30" s="12"/>
      <c r="R30" s="12">
        <f>SUM(R7:R29)</f>
        <v>93951.99000000002</v>
      </c>
    </row>
    <row r="31" spans="1:20" x14ac:dyDescent="0.25">
      <c r="C31" s="9" t="s">
        <v>30</v>
      </c>
    </row>
    <row r="32" spans="1:20" x14ac:dyDescent="0.25">
      <c r="C32" t="s">
        <v>30</v>
      </c>
    </row>
    <row r="33" spans="3:3" x14ac:dyDescent="0.25">
      <c r="C33" s="7" t="s">
        <v>30</v>
      </c>
    </row>
    <row r="36" spans="3:3" x14ac:dyDescent="0.25">
      <c r="C36" t="s">
        <v>30</v>
      </c>
    </row>
  </sheetData>
  <mergeCells count="7">
    <mergeCell ref="A3:R3"/>
    <mergeCell ref="A4:R4"/>
    <mergeCell ref="A19:B19"/>
    <mergeCell ref="A21:B21"/>
    <mergeCell ref="A23:B23"/>
    <mergeCell ref="A26:B26"/>
    <mergeCell ref="A6:B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01</cp:lastModifiedBy>
  <cp:lastPrinted>2017-08-14T08:26:13Z</cp:lastPrinted>
  <dcterms:created xsi:type="dcterms:W3CDTF">2017-07-06T15:27:26Z</dcterms:created>
  <dcterms:modified xsi:type="dcterms:W3CDTF">2017-08-15T05:41:27Z</dcterms:modified>
</cp:coreProperties>
</file>